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owne\OneDrive\Desktop\"/>
    </mc:Choice>
  </mc:AlternateContent>
  <xr:revisionPtr revIDLastSave="0" documentId="8_{60065353-7B5A-4A07-9A03-DDE47CBE71DD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PARS" sheetId="1" r:id="rId1"/>
  </sheets>
  <definedNames>
    <definedName name="_xlnm.Print_Area" localSheetId="0">PARS!$A$2:$AJ$37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3" i="1" l="1"/>
  <c r="AI22" i="1"/>
  <c r="AI21" i="1"/>
  <c r="AI20" i="1"/>
  <c r="AI18" i="1"/>
  <c r="AI17" i="1"/>
  <c r="AI16" i="1"/>
  <c r="AI15" i="1"/>
  <c r="AI14" i="1"/>
  <c r="AI13" i="1"/>
  <c r="AI12" i="1"/>
  <c r="AI19" i="1" l="1"/>
  <c r="N19" i="1"/>
  <c r="AE19" i="1"/>
  <c r="AE24" i="1" s="1"/>
  <c r="AH11" i="1"/>
  <c r="AH9" i="1" s="1"/>
  <c r="AH10" i="1" s="1"/>
  <c r="AG11" i="1"/>
  <c r="AG9" i="1" s="1"/>
  <c r="AG10" i="1" s="1"/>
  <c r="AF11" i="1"/>
  <c r="D19" i="1"/>
  <c r="D24" i="1" s="1"/>
  <c r="AD24" i="1"/>
  <c r="E19" i="1"/>
  <c r="E24" i="1" s="1"/>
  <c r="F19" i="1"/>
  <c r="F24" i="1" s="1"/>
  <c r="G19" i="1"/>
  <c r="G24" i="1" s="1"/>
  <c r="H19" i="1"/>
  <c r="H24" i="1" s="1"/>
  <c r="I19" i="1"/>
  <c r="I24" i="1" s="1"/>
  <c r="J19" i="1"/>
  <c r="J24" i="1" s="1"/>
  <c r="K19" i="1"/>
  <c r="K24" i="1" s="1"/>
  <c r="L19" i="1"/>
  <c r="L24" i="1" s="1"/>
  <c r="M19" i="1"/>
  <c r="M24" i="1" s="1"/>
  <c r="O19" i="1"/>
  <c r="O24" i="1" s="1"/>
  <c r="P19" i="1"/>
  <c r="P24" i="1" s="1"/>
  <c r="Q19" i="1"/>
  <c r="Q24" i="1" s="1"/>
  <c r="R19" i="1"/>
  <c r="R24" i="1" s="1"/>
  <c r="S19" i="1"/>
  <c r="S24" i="1" s="1"/>
  <c r="T19" i="1"/>
  <c r="T24" i="1" s="1"/>
  <c r="U19" i="1"/>
  <c r="U24" i="1" s="1"/>
  <c r="V19" i="1"/>
  <c r="V24" i="1" s="1"/>
  <c r="W19" i="1"/>
  <c r="W24" i="1" s="1"/>
  <c r="X19" i="1"/>
  <c r="X24" i="1" s="1"/>
  <c r="Y19" i="1"/>
  <c r="Y24" i="1" s="1"/>
  <c r="Z19" i="1"/>
  <c r="Z24" i="1" s="1"/>
  <c r="AA19" i="1"/>
  <c r="AA24" i="1" s="1"/>
  <c r="AB19" i="1"/>
  <c r="AB24" i="1" s="1"/>
  <c r="AC19" i="1"/>
  <c r="AC24" i="1" s="1"/>
  <c r="AD19" i="1"/>
  <c r="AF19" i="1"/>
  <c r="AF24" i="1" s="1"/>
  <c r="AG19" i="1"/>
  <c r="AG24" i="1" s="1"/>
  <c r="AH19" i="1"/>
  <c r="AH24" i="1" s="1"/>
  <c r="AE9" i="1"/>
  <c r="AE10" i="1" s="1"/>
  <c r="AD9" i="1"/>
  <c r="AD10" i="1" s="1"/>
  <c r="AC9" i="1"/>
  <c r="AC10" i="1" s="1"/>
  <c r="AB9" i="1"/>
  <c r="AB10" i="1" s="1"/>
  <c r="AA9" i="1"/>
  <c r="AA10" i="1" s="1"/>
  <c r="Z9" i="1"/>
  <c r="Z10" i="1" s="1"/>
  <c r="Y9" i="1"/>
  <c r="Y10" i="1" s="1"/>
  <c r="X9" i="1"/>
  <c r="X10" i="1" s="1"/>
  <c r="W9" i="1"/>
  <c r="W10" i="1" s="1"/>
  <c r="V9" i="1"/>
  <c r="V10" i="1" s="1"/>
  <c r="U9" i="1"/>
  <c r="U10" i="1" s="1"/>
  <c r="T9" i="1"/>
  <c r="T10" i="1" s="1"/>
  <c r="S9" i="1"/>
  <c r="S10" i="1" s="1"/>
  <c r="R9" i="1"/>
  <c r="R10" i="1" s="1"/>
  <c r="Q9" i="1"/>
  <c r="Q10" i="1" s="1"/>
  <c r="P9" i="1"/>
  <c r="P10" i="1" s="1"/>
  <c r="O9" i="1"/>
  <c r="O10" i="1" s="1"/>
  <c r="N9" i="1"/>
  <c r="N10" i="1" s="1"/>
  <c r="M9" i="1"/>
  <c r="M10" i="1" s="1"/>
  <c r="L9" i="1"/>
  <c r="L10" i="1" s="1"/>
  <c r="K9" i="1"/>
  <c r="K10" i="1" s="1"/>
  <c r="J9" i="1"/>
  <c r="J10" i="1" s="1"/>
  <c r="I9" i="1"/>
  <c r="I10" i="1" s="1"/>
  <c r="H9" i="1"/>
  <c r="H10" i="1" s="1"/>
  <c r="G9" i="1"/>
  <c r="G10" i="1" s="1"/>
  <c r="F9" i="1"/>
  <c r="F10" i="1" s="1"/>
  <c r="E9" i="1"/>
  <c r="E10" i="1" s="1"/>
  <c r="D9" i="1"/>
  <c r="D10" i="1" s="1"/>
  <c r="AI24" i="1" l="1"/>
  <c r="AJ19" i="1" s="1"/>
  <c r="N24" i="1"/>
  <c r="AF9" i="1"/>
  <c r="AF10" i="1" s="1"/>
  <c r="AJ15" i="1" l="1"/>
  <c r="AJ23" i="1"/>
  <c r="AJ16" i="1"/>
  <c r="AJ20" i="1"/>
  <c r="AJ13" i="1"/>
  <c r="AJ17" i="1"/>
  <c r="AJ21" i="1"/>
  <c r="AJ14" i="1"/>
  <c r="AJ18" i="1"/>
  <c r="AJ22" i="1"/>
  <c r="AJ12" i="1"/>
  <c r="AJ24" i="1" l="1"/>
</calcChain>
</file>

<file path=xl/sharedStrings.xml><?xml version="1.0" encoding="utf-8"?>
<sst xmlns="http://schemas.openxmlformats.org/spreadsheetml/2006/main" count="33" uniqueCount="32">
  <si>
    <t xml:space="preserve">AGENCY: </t>
  </si>
  <si>
    <t>EMPLOYEE:</t>
  </si>
  <si>
    <t>JOB TITLE:</t>
  </si>
  <si>
    <t>PERIOD BEGINNING:</t>
  </si>
  <si>
    <t>ENDING:</t>
  </si>
  <si>
    <t>SU</t>
  </si>
  <si>
    <t>M</t>
  </si>
  <si>
    <t>TU</t>
  </si>
  <si>
    <t>W</t>
  </si>
  <si>
    <t>TH</t>
  </si>
  <si>
    <t>F</t>
  </si>
  <si>
    <t>SA</t>
  </si>
  <si>
    <t>HOURS WORKED</t>
  </si>
  <si>
    <t>SICK</t>
  </si>
  <si>
    <t>VACATION</t>
  </si>
  <si>
    <t>HOLIDAY</t>
  </si>
  <si>
    <t>TOTAL HOURS</t>
  </si>
  <si>
    <t>TOTAL</t>
  </si>
  <si>
    <t>DIRECTIONS:</t>
  </si>
  <si>
    <t>2. ENTER THE FIRST DAY OF THE REPORTING MONTH IN THE "PERIOD BEGINNING" CELL; ENTER THE LAST DAY OF THE REPORTING MONTH IN THE "ENDING" CELL</t>
  </si>
  <si>
    <t xml:space="preserve">1. FILL IN AGENCY NAME, EMPLOYEE NAME, &amp; JOB TITLE </t>
  </si>
  <si>
    <t>4. DOCUMENT EACH WORK DAY FOR THE ENTIRE MONTH</t>
  </si>
  <si>
    <t>ACTIVITY</t>
  </si>
  <si>
    <t>3. FILL IN THE VARIOUS ACTIVITY NAMES/CODES THAT CORRESPOND TO THE EMPLOYEE LISTED</t>
  </si>
  <si>
    <t>5. IN THE DAILY COLUMNS, ENTER THE ACTUAL NUMBER OF HOURS WORKED IN EACH ACTIVITY</t>
  </si>
  <si>
    <t>PERSONNEL ACTIVITY REPORT (PARS)</t>
  </si>
  <si>
    <t>7. THE TOTAL HOURS MUST EQUAL THE NUMBER OF HOURS ON THE EMPLOYEES TIME SHEETS &amp; PAYROLL REPORTS</t>
  </si>
  <si>
    <t xml:space="preserve">8. ATTACH PARS TO THE MONTHLY INVOICE(S) </t>
  </si>
  <si>
    <t>6. THE TIME CHARGED ON A JARC/NF INVOICE FOR ANY EMPLOYEE MAY NOT EXCEED THE TOTAL ACTIVITY HOURS FOR THAT PROGRAM LISTED ON THEIR PARS</t>
  </si>
  <si>
    <t>OTHER</t>
  </si>
  <si>
    <t>% OF
TOTAL
HOURS</t>
  </si>
  <si>
    <t>Enhanced Mobility for Seniors and Disabled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</si>
</sst>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mm/dd/yyyy"/>
    <numFmt numFmtId="166" formatCode="0.0%"/>
  </numFmts>
  <fonts count="14" x14ac:knownFonts="1"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24994659260841701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" fillId="3" borderId="0" xfId="0" applyFont="1" applyFill="1"/>
    <xf numFmtId="0" fontId="6" fillId="3" borderId="0" xfId="0" applyFont="1" applyFill="1" applyAlignment="1">
      <alignment horizontal="left" indent="2"/>
    </xf>
    <xf numFmtId="0" fontId="6" fillId="3" borderId="0" xfId="0" applyFont="1" applyFill="1"/>
    <xf numFmtId="0" fontId="4" fillId="3" borderId="0" xfId="0" applyFont="1" applyFill="1"/>
    <xf numFmtId="0" fontId="3" fillId="3" borderId="0" xfId="0" applyFont="1" applyFill="1"/>
    <xf numFmtId="0" fontId="2" fillId="0" borderId="0" xfId="0" applyFont="1"/>
    <xf numFmtId="0" fontId="2" fillId="3" borderId="0" xfId="0" applyFont="1" applyFill="1"/>
    <xf numFmtId="0" fontId="11" fillId="0" borderId="0" xfId="0" applyFont="1"/>
    <xf numFmtId="0" fontId="11" fillId="0" borderId="0" xfId="0" applyFont="1" applyAlignment="1">
      <alignment horizontal="center"/>
    </xf>
    <xf numFmtId="0" fontId="2" fillId="3" borderId="0" xfId="0" applyFont="1" applyFill="1" applyAlignment="1">
      <alignment horizontal="left" indent="2"/>
    </xf>
    <xf numFmtId="0" fontId="2" fillId="3" borderId="0" xfId="0" applyFont="1" applyFill="1" applyAlignment="1">
      <alignment horizontal="right" indent="1"/>
    </xf>
    <xf numFmtId="0" fontId="4" fillId="3" borderId="9" xfId="0" applyFon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164" fontId="4" fillId="3" borderId="24" xfId="0" applyNumberFormat="1" applyFont="1" applyFill="1" applyBorder="1" applyAlignment="1">
      <alignment horizontal="center" vertical="center"/>
    </xf>
    <xf numFmtId="164" fontId="4" fillId="3" borderId="25" xfId="0" applyNumberFormat="1" applyFont="1" applyFill="1" applyBorder="1" applyAlignment="1">
      <alignment horizontal="center" vertical="center"/>
    </xf>
    <xf numFmtId="164" fontId="4" fillId="3" borderId="26" xfId="0" applyNumberFormat="1" applyFont="1" applyFill="1" applyBorder="1" applyAlignment="1">
      <alignment horizontal="center" vertical="center"/>
    </xf>
    <xf numFmtId="164" fontId="4" fillId="3" borderId="27" xfId="0" applyNumberFormat="1" applyFont="1" applyFill="1" applyBorder="1" applyAlignment="1">
      <alignment horizontal="center" vertical="center"/>
    </xf>
    <xf numFmtId="164" fontId="4" fillId="3" borderId="28" xfId="0" applyNumberFormat="1" applyFont="1" applyFill="1" applyBorder="1" applyAlignment="1">
      <alignment horizontal="center" vertical="center"/>
    </xf>
    <xf numFmtId="164" fontId="4" fillId="3" borderId="29" xfId="0" applyNumberFormat="1" applyFont="1" applyFill="1" applyBorder="1" applyAlignment="1">
      <alignment horizontal="center" vertical="center"/>
    </xf>
    <xf numFmtId="164" fontId="4" fillId="3" borderId="30" xfId="0" applyNumberFormat="1" applyFont="1" applyFill="1" applyBorder="1" applyAlignment="1">
      <alignment horizontal="center" vertical="center"/>
    </xf>
    <xf numFmtId="164" fontId="4" fillId="3" borderId="31" xfId="0" applyNumberFormat="1" applyFont="1" applyFill="1" applyBorder="1" applyAlignment="1">
      <alignment horizontal="center" vertical="center"/>
    </xf>
    <xf numFmtId="164" fontId="4" fillId="3" borderId="32" xfId="0" applyNumberFormat="1" applyFont="1" applyFill="1" applyBorder="1" applyAlignment="1">
      <alignment horizontal="center" vertical="center"/>
    </xf>
    <xf numFmtId="164" fontId="4" fillId="3" borderId="33" xfId="0" applyNumberFormat="1" applyFont="1" applyFill="1" applyBorder="1" applyAlignment="1">
      <alignment horizontal="center" vertical="center"/>
    </xf>
    <xf numFmtId="164" fontId="4" fillId="3" borderId="34" xfId="0" applyNumberFormat="1" applyFont="1" applyFill="1" applyBorder="1" applyAlignment="1">
      <alignment horizontal="center" vertical="center"/>
    </xf>
    <xf numFmtId="164" fontId="4" fillId="3" borderId="35" xfId="0" applyNumberFormat="1" applyFont="1" applyFill="1" applyBorder="1" applyAlignment="1">
      <alignment horizontal="center" vertical="center"/>
    </xf>
    <xf numFmtId="0" fontId="12" fillId="3" borderId="0" xfId="0" applyFont="1" applyFill="1"/>
    <xf numFmtId="0" fontId="9" fillId="3" borderId="0" xfId="0" applyFont="1" applyFill="1"/>
    <xf numFmtId="164" fontId="6" fillId="3" borderId="36" xfId="0" applyNumberFormat="1" applyFont="1" applyFill="1" applyBorder="1" applyAlignment="1">
      <alignment horizontal="center" vertical="center"/>
    </xf>
    <xf numFmtId="164" fontId="6" fillId="3" borderId="37" xfId="0" applyNumberFormat="1" applyFont="1" applyFill="1" applyBorder="1" applyAlignment="1">
      <alignment horizontal="center" vertical="center"/>
    </xf>
    <xf numFmtId="164" fontId="6" fillId="3" borderId="38" xfId="0" applyNumberFormat="1" applyFont="1" applyFill="1" applyBorder="1" applyAlignment="1">
      <alignment horizontal="center" vertical="center"/>
    </xf>
    <xf numFmtId="0" fontId="12" fillId="0" borderId="0" xfId="0" applyFont="1"/>
    <xf numFmtId="0" fontId="4" fillId="2" borderId="0" xfId="0" applyFont="1" applyFill="1" applyAlignment="1">
      <alignment horizontal="left" vertical="center" indent="1"/>
    </xf>
    <xf numFmtId="0" fontId="6" fillId="2" borderId="2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left" vertical="center" indent="1"/>
    </xf>
    <xf numFmtId="0" fontId="6" fillId="2" borderId="8" xfId="0" applyFont="1" applyFill="1" applyBorder="1" applyAlignment="1">
      <alignment horizontal="left" vertical="center" indent="1"/>
    </xf>
    <xf numFmtId="0" fontId="4" fillId="2" borderId="41" xfId="0" applyFont="1" applyFill="1" applyBorder="1" applyAlignment="1">
      <alignment horizontal="left" vertical="center" indent="2"/>
    </xf>
    <xf numFmtId="0" fontId="4" fillId="2" borderId="18" xfId="0" applyFont="1" applyFill="1" applyBorder="1" applyAlignment="1">
      <alignment horizontal="left" vertical="center" indent="2"/>
    </xf>
    <xf numFmtId="0" fontId="6" fillId="2" borderId="39" xfId="0" applyFont="1" applyFill="1" applyBorder="1" applyAlignment="1">
      <alignment horizontal="left"/>
    </xf>
    <xf numFmtId="0" fontId="4" fillId="2" borderId="40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41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6" fillId="2" borderId="2" xfId="0" applyFont="1" applyFill="1" applyBorder="1" applyAlignment="1">
      <alignment horizontal="left"/>
    </xf>
    <xf numFmtId="164" fontId="4" fillId="3" borderId="42" xfId="0" applyNumberFormat="1" applyFont="1" applyFill="1" applyBorder="1" applyAlignment="1">
      <alignment horizontal="center" vertical="center"/>
    </xf>
    <xf numFmtId="164" fontId="4" fillId="3" borderId="43" xfId="0" applyNumberFormat="1" applyFont="1" applyFill="1" applyBorder="1" applyAlignment="1">
      <alignment horizontal="center" vertical="center"/>
    </xf>
    <xf numFmtId="164" fontId="4" fillId="3" borderId="44" xfId="0" applyNumberFormat="1" applyFont="1" applyFill="1" applyBorder="1" applyAlignment="1">
      <alignment horizontal="center" vertical="center"/>
    </xf>
    <xf numFmtId="164" fontId="6" fillId="3" borderId="45" xfId="0" applyNumberFormat="1" applyFont="1" applyFill="1" applyBorder="1" applyAlignment="1">
      <alignment horizontal="center" vertical="center"/>
    </xf>
    <xf numFmtId="164" fontId="4" fillId="3" borderId="46" xfId="0" applyNumberFormat="1" applyFont="1" applyFill="1" applyBorder="1" applyAlignment="1">
      <alignment horizontal="center" vertical="center"/>
    </xf>
    <xf numFmtId="164" fontId="4" fillId="3" borderId="47" xfId="0" applyNumberFormat="1" applyFont="1" applyFill="1" applyBorder="1" applyAlignment="1">
      <alignment horizontal="center" vertical="center"/>
    </xf>
    <xf numFmtId="164" fontId="4" fillId="3" borderId="48" xfId="0" applyNumberFormat="1" applyFont="1" applyFill="1" applyBorder="1" applyAlignment="1">
      <alignment horizontal="center" vertical="center"/>
    </xf>
    <xf numFmtId="164" fontId="6" fillId="3" borderId="49" xfId="0" applyNumberFormat="1" applyFont="1" applyFill="1" applyBorder="1" applyAlignment="1">
      <alignment horizontal="center" vertical="center"/>
    </xf>
    <xf numFmtId="0" fontId="2" fillId="3" borderId="1" xfId="0" applyFont="1" applyFill="1" applyBorder="1"/>
    <xf numFmtId="166" fontId="6" fillId="3" borderId="36" xfId="1" applyNumberFormat="1" applyFont="1" applyFill="1" applyBorder="1" applyAlignment="1">
      <alignment horizontal="center" vertical="center"/>
    </xf>
    <xf numFmtId="166" fontId="6" fillId="3" borderId="37" xfId="1" applyNumberFormat="1" applyFont="1" applyFill="1" applyBorder="1" applyAlignment="1">
      <alignment horizontal="center" vertical="center"/>
    </xf>
    <xf numFmtId="166" fontId="6" fillId="3" borderId="45" xfId="1" applyNumberFormat="1" applyFont="1" applyFill="1" applyBorder="1" applyAlignment="1">
      <alignment horizontal="center" vertical="center"/>
    </xf>
    <xf numFmtId="166" fontId="6" fillId="3" borderId="38" xfId="1" applyNumberFormat="1" applyFont="1" applyFill="1" applyBorder="1" applyAlignment="1">
      <alignment horizontal="center" vertical="center"/>
    </xf>
    <xf numFmtId="166" fontId="6" fillId="3" borderId="49" xfId="1" applyNumberFormat="1" applyFont="1" applyFill="1" applyBorder="1" applyAlignment="1">
      <alignment horizontal="center" vertical="center"/>
    </xf>
    <xf numFmtId="166" fontId="6" fillId="3" borderId="3" xfId="1" applyNumberFormat="1" applyFont="1" applyFill="1" applyBorder="1" applyAlignment="1">
      <alignment horizontal="center" vertical="center"/>
    </xf>
    <xf numFmtId="9" fontId="6" fillId="3" borderId="19" xfId="1" applyFont="1" applyFill="1" applyBorder="1" applyAlignment="1">
      <alignment horizontal="center" vertical="center" wrapText="1"/>
    </xf>
    <xf numFmtId="9" fontId="6" fillId="3" borderId="23" xfId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 indent="2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6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solid">
          <fgColor auto="1"/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60"/>
  <sheetViews>
    <sheetView tabSelected="1" zoomScale="85" zoomScaleNormal="85" workbookViewId="0">
      <selection activeCell="AG7" sqref="AG7:AI7"/>
    </sheetView>
  </sheetViews>
  <sheetFormatPr defaultColWidth="0" defaultRowHeight="20.100000000000001" customHeight="1" zeroHeight="1" x14ac:dyDescent="0.2"/>
  <cols>
    <col min="1" max="34" width="6.7109375" style="1" customWidth="1"/>
    <col min="35" max="35" width="11.42578125" style="1" bestFit="1" customWidth="1"/>
    <col min="36" max="36" width="9.7109375" style="53" bestFit="1" customWidth="1"/>
    <col min="37" max="37" width="6.7109375" style="9" customWidth="1"/>
    <col min="38" max="48" width="6.7109375" style="1" hidden="1" customWidth="1"/>
    <col min="49" max="16384" width="9.140625" style="1" hidden="1"/>
  </cols>
  <sheetData>
    <row r="1" spans="1:42" ht="20.100000000000001" customHeight="1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48"/>
      <c r="AN1" s="5"/>
      <c r="AO1" s="5">
        <v>1</v>
      </c>
      <c r="AP1" s="6" t="s">
        <v>5</v>
      </c>
    </row>
    <row r="2" spans="1:42" ht="30" customHeight="1" x14ac:dyDescent="0.45">
      <c r="A2" s="83" t="s">
        <v>31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N2" s="5"/>
      <c r="AO2" s="5">
        <v>2</v>
      </c>
      <c r="AP2" s="6" t="s">
        <v>6</v>
      </c>
    </row>
    <row r="3" spans="1:42" ht="30" customHeight="1" x14ac:dyDescent="0.45">
      <c r="A3" s="83" t="s">
        <v>25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N3" s="5"/>
      <c r="AO3" s="5">
        <v>3</v>
      </c>
      <c r="AP3" s="6" t="s">
        <v>7</v>
      </c>
    </row>
    <row r="4" spans="1:42" s="14" customFormat="1" ht="30" customHeight="1" x14ac:dyDescent="0.35">
      <c r="A4" s="15"/>
      <c r="B4" s="15"/>
      <c r="C4" s="15"/>
      <c r="D4" s="15"/>
      <c r="E4" s="15"/>
      <c r="F4" s="15"/>
      <c r="G4" s="15"/>
      <c r="H4" s="15"/>
      <c r="I4" s="15"/>
      <c r="J4" s="15"/>
      <c r="K4" s="15" t="s">
        <v>0</v>
      </c>
      <c r="L4" s="15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74"/>
      <c r="Z4" s="74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N4" s="16"/>
      <c r="AO4" s="16">
        <v>4</v>
      </c>
      <c r="AP4" s="17" t="s">
        <v>8</v>
      </c>
    </row>
    <row r="5" spans="1:42" s="4" customFormat="1" ht="30" customHeight="1" x14ac:dyDescent="0.3">
      <c r="A5" s="10"/>
      <c r="B5" s="11"/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N5" s="7"/>
      <c r="AO5" s="7">
        <v>5</v>
      </c>
      <c r="AP5" s="8" t="s">
        <v>9</v>
      </c>
    </row>
    <row r="6" spans="1:42" s="14" customFormat="1" ht="30" customHeight="1" x14ac:dyDescent="0.35">
      <c r="A6" s="18" t="s">
        <v>1</v>
      </c>
      <c r="B6" s="15"/>
      <c r="C6" s="15"/>
      <c r="D6" s="85"/>
      <c r="E6" s="85"/>
      <c r="F6" s="85"/>
      <c r="G6" s="85"/>
      <c r="H6" s="85"/>
      <c r="I6" s="85"/>
      <c r="J6" s="85"/>
      <c r="K6" s="85"/>
      <c r="L6" s="85"/>
      <c r="M6" s="8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9" t="s">
        <v>3</v>
      </c>
      <c r="AG6" s="84"/>
      <c r="AH6" s="84"/>
      <c r="AI6" s="84"/>
      <c r="AJ6" s="15"/>
      <c r="AK6" s="15"/>
      <c r="AN6" s="16"/>
      <c r="AO6" s="16">
        <v>6</v>
      </c>
      <c r="AP6" s="17" t="s">
        <v>10</v>
      </c>
    </row>
    <row r="7" spans="1:42" s="14" customFormat="1" ht="30" customHeight="1" x14ac:dyDescent="0.35">
      <c r="A7" s="18" t="s">
        <v>2</v>
      </c>
      <c r="B7" s="15"/>
      <c r="C7" s="15"/>
      <c r="D7" s="85"/>
      <c r="E7" s="85"/>
      <c r="F7" s="85"/>
      <c r="G7" s="85"/>
      <c r="H7" s="85"/>
      <c r="I7" s="85"/>
      <c r="J7" s="85"/>
      <c r="K7" s="85"/>
      <c r="L7" s="85"/>
      <c r="M7" s="8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9" t="s">
        <v>4</v>
      </c>
      <c r="AG7" s="84"/>
      <c r="AH7" s="84"/>
      <c r="AI7" s="84"/>
      <c r="AJ7" s="15"/>
      <c r="AK7" s="15"/>
      <c r="AN7" s="16"/>
      <c r="AO7" s="16">
        <v>7</v>
      </c>
      <c r="AP7" s="17" t="s">
        <v>11</v>
      </c>
    </row>
    <row r="8" spans="1:42" s="3" customFormat="1" ht="39.950000000000003" customHeight="1" thickBot="1" x14ac:dyDescent="0.3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1"/>
      <c r="AK8" s="12"/>
    </row>
    <row r="9" spans="1:42" s="2" customFormat="1" ht="20.100000000000001" hidden="1" customHeight="1" x14ac:dyDescent="0.25">
      <c r="A9" s="13"/>
      <c r="B9" s="13"/>
      <c r="C9" s="13"/>
      <c r="D9" s="13">
        <f>WEEKDAY(AG6)</f>
        <v>7</v>
      </c>
      <c r="E9" s="13">
        <f>WEEKDAY($AG$6+1)</f>
        <v>1</v>
      </c>
      <c r="F9" s="13">
        <f>WEEKDAY($AG$6+2)</f>
        <v>2</v>
      </c>
      <c r="G9" s="13">
        <f>WEEKDAY($AG$6+3)</f>
        <v>3</v>
      </c>
      <c r="H9" s="13">
        <f>WEEKDAY($AG$6+4)</f>
        <v>4</v>
      </c>
      <c r="I9" s="13">
        <f>WEEKDAY($AG$6+5)</f>
        <v>5</v>
      </c>
      <c r="J9" s="13">
        <f>WEEKDAY($AG$6+6)</f>
        <v>6</v>
      </c>
      <c r="K9" s="13">
        <f>WEEKDAY($AG$6+7)</f>
        <v>7</v>
      </c>
      <c r="L9" s="13">
        <f>WEEKDAY($AG$6+8)</f>
        <v>1</v>
      </c>
      <c r="M9" s="13">
        <f>WEEKDAY($AG$6+9)</f>
        <v>2</v>
      </c>
      <c r="N9" s="13">
        <f>WEEKDAY($AG$6+10)</f>
        <v>3</v>
      </c>
      <c r="O9" s="13">
        <f>WEEKDAY($AG$6+11)</f>
        <v>4</v>
      </c>
      <c r="P9" s="13">
        <f>WEEKDAY($AG$6+12)</f>
        <v>5</v>
      </c>
      <c r="Q9" s="13">
        <f>WEEKDAY($AG$6+13)</f>
        <v>6</v>
      </c>
      <c r="R9" s="13">
        <f>WEEKDAY($AG$6+14)</f>
        <v>7</v>
      </c>
      <c r="S9" s="13">
        <f>WEEKDAY($AG$6+15)</f>
        <v>1</v>
      </c>
      <c r="T9" s="13">
        <f>WEEKDAY($AG$6+16)</f>
        <v>2</v>
      </c>
      <c r="U9" s="13">
        <f>WEEKDAY($AG$6+17)</f>
        <v>3</v>
      </c>
      <c r="V9" s="13">
        <f>WEEKDAY($AG$6+18)</f>
        <v>4</v>
      </c>
      <c r="W9" s="13">
        <f>WEEKDAY($AG$6+19)</f>
        <v>5</v>
      </c>
      <c r="X9" s="13">
        <f>WEEKDAY($AG$6+20)</f>
        <v>6</v>
      </c>
      <c r="Y9" s="13">
        <f>WEEKDAY($AG$6+21)</f>
        <v>7</v>
      </c>
      <c r="Z9" s="13">
        <f>WEEKDAY($AG$6+22)</f>
        <v>1</v>
      </c>
      <c r="AA9" s="13">
        <f>WEEKDAY($AG$6+23)</f>
        <v>2</v>
      </c>
      <c r="AB9" s="13">
        <f>WEEKDAY($AG$6+24)</f>
        <v>3</v>
      </c>
      <c r="AC9" s="13">
        <f>WEEKDAY($AG$6+25)</f>
        <v>4</v>
      </c>
      <c r="AD9" s="13">
        <f>WEEKDAY($AG$6+26)</f>
        <v>5</v>
      </c>
      <c r="AE9" s="13">
        <f>WEEKDAY($AG$6+27)</f>
        <v>6</v>
      </c>
      <c r="AF9" s="13" t="str">
        <f>IF(AF11="","",WEEKDAY($AG$6+28))</f>
        <v/>
      </c>
      <c r="AG9" s="13" t="str">
        <f>IF(AG11="","",WEEKDAY($AG$6+29))</f>
        <v/>
      </c>
      <c r="AH9" s="13" t="str">
        <f>IF(AH11="","",WEEKDAY($AG$6+30))</f>
        <v/>
      </c>
      <c r="AI9" s="13"/>
      <c r="AJ9" s="49"/>
      <c r="AK9" s="13"/>
    </row>
    <row r="10" spans="1:42" s="3" customFormat="1" ht="30" customHeight="1" x14ac:dyDescent="0.3">
      <c r="A10" s="20"/>
      <c r="B10" s="21"/>
      <c r="C10" s="22"/>
      <c r="D10" s="23" t="str">
        <f t="shared" ref="D10:U10" si="0">VLOOKUP(D9,$AO$1:$AP$7,2,FALSE)</f>
        <v>SA</v>
      </c>
      <c r="E10" s="24" t="str">
        <f t="shared" si="0"/>
        <v>SU</v>
      </c>
      <c r="F10" s="24" t="str">
        <f t="shared" si="0"/>
        <v>M</v>
      </c>
      <c r="G10" s="24" t="str">
        <f t="shared" si="0"/>
        <v>TU</v>
      </c>
      <c r="H10" s="24" t="str">
        <f t="shared" si="0"/>
        <v>W</v>
      </c>
      <c r="I10" s="24" t="str">
        <f t="shared" si="0"/>
        <v>TH</v>
      </c>
      <c r="J10" s="24" t="str">
        <f t="shared" si="0"/>
        <v>F</v>
      </c>
      <c r="K10" s="24" t="str">
        <f t="shared" si="0"/>
        <v>SA</v>
      </c>
      <c r="L10" s="24" t="str">
        <f t="shared" si="0"/>
        <v>SU</v>
      </c>
      <c r="M10" s="24" t="str">
        <f t="shared" si="0"/>
        <v>M</v>
      </c>
      <c r="N10" s="24" t="str">
        <f t="shared" si="0"/>
        <v>TU</v>
      </c>
      <c r="O10" s="24" t="str">
        <f t="shared" si="0"/>
        <v>W</v>
      </c>
      <c r="P10" s="24" t="str">
        <f t="shared" si="0"/>
        <v>TH</v>
      </c>
      <c r="Q10" s="24" t="str">
        <f t="shared" si="0"/>
        <v>F</v>
      </c>
      <c r="R10" s="24" t="str">
        <f t="shared" si="0"/>
        <v>SA</v>
      </c>
      <c r="S10" s="24" t="str">
        <f t="shared" si="0"/>
        <v>SU</v>
      </c>
      <c r="T10" s="24" t="str">
        <f t="shared" si="0"/>
        <v>M</v>
      </c>
      <c r="U10" s="24" t="str">
        <f t="shared" si="0"/>
        <v>TU</v>
      </c>
      <c r="V10" s="24" t="str">
        <f t="shared" ref="V10" si="1">VLOOKUP(V9,$AO$1:$AP$7,2,FALSE)</f>
        <v>W</v>
      </c>
      <c r="W10" s="24" t="str">
        <f t="shared" ref="W10" si="2">VLOOKUP(W9,$AO$1:$AP$7,2,FALSE)</f>
        <v>TH</v>
      </c>
      <c r="X10" s="24" t="str">
        <f t="shared" ref="X10" si="3">VLOOKUP(X9,$AO$1:$AP$7,2,FALSE)</f>
        <v>F</v>
      </c>
      <c r="Y10" s="24" t="str">
        <f t="shared" ref="Y10" si="4">VLOOKUP(Y9,$AO$1:$AP$7,2,FALSE)</f>
        <v>SA</v>
      </c>
      <c r="Z10" s="24" t="str">
        <f t="shared" ref="Z10" si="5">VLOOKUP(Z9,$AO$1:$AP$7,2,FALSE)</f>
        <v>SU</v>
      </c>
      <c r="AA10" s="24" t="str">
        <f t="shared" ref="AA10" si="6">VLOOKUP(AA9,$AO$1:$AP$7,2,FALSE)</f>
        <v>M</v>
      </c>
      <c r="AB10" s="24" t="str">
        <f t="shared" ref="AB10" si="7">VLOOKUP(AB9,$AO$1:$AP$7,2,FALSE)</f>
        <v>TU</v>
      </c>
      <c r="AC10" s="24" t="str">
        <f t="shared" ref="AC10" si="8">VLOOKUP(AC9,$AO$1:$AP$7,2,FALSE)</f>
        <v>W</v>
      </c>
      <c r="AD10" s="24" t="str">
        <f t="shared" ref="AD10" si="9">VLOOKUP(AD9,$AO$1:$AP$7,2,FALSE)</f>
        <v>TH</v>
      </c>
      <c r="AE10" s="24" t="str">
        <f t="shared" ref="AE10" si="10">VLOOKUP(AE9,$AO$1:$AP$7,2,FALSE)</f>
        <v>F</v>
      </c>
      <c r="AF10" s="24" t="str">
        <f>IFERROR(VLOOKUP(AF9,$AO$1:$AP$7,2,FALSE),"")</f>
        <v/>
      </c>
      <c r="AG10" s="24" t="str">
        <f>IFERROR(VLOOKUP(AG9,$AO$1:$AP$7,2,FALSE),"")</f>
        <v/>
      </c>
      <c r="AH10" s="25" t="str">
        <f>IFERROR(VLOOKUP(AH9,$AO$1:$AP$7,2,FALSE),"")</f>
        <v/>
      </c>
      <c r="AI10" s="26" t="s">
        <v>22</v>
      </c>
      <c r="AJ10" s="81" t="s">
        <v>30</v>
      </c>
      <c r="AK10" s="12"/>
    </row>
    <row r="11" spans="1:42" s="31" customFormat="1" ht="30" customHeight="1" thickBot="1" x14ac:dyDescent="0.25">
      <c r="A11" s="86" t="s">
        <v>22</v>
      </c>
      <c r="B11" s="87"/>
      <c r="C11" s="88"/>
      <c r="D11" s="27">
        <v>1</v>
      </c>
      <c r="E11" s="28">
        <v>2</v>
      </c>
      <c r="F11" s="28">
        <v>3</v>
      </c>
      <c r="G11" s="28">
        <v>4</v>
      </c>
      <c r="H11" s="28">
        <v>5</v>
      </c>
      <c r="I11" s="28">
        <v>6</v>
      </c>
      <c r="J11" s="28">
        <v>7</v>
      </c>
      <c r="K11" s="28">
        <v>8</v>
      </c>
      <c r="L11" s="28">
        <v>9</v>
      </c>
      <c r="M11" s="28">
        <v>10</v>
      </c>
      <c r="N11" s="28">
        <v>11</v>
      </c>
      <c r="O11" s="28">
        <v>12</v>
      </c>
      <c r="P11" s="28">
        <v>13</v>
      </c>
      <c r="Q11" s="28">
        <v>14</v>
      </c>
      <c r="R11" s="28">
        <v>15</v>
      </c>
      <c r="S11" s="28">
        <v>16</v>
      </c>
      <c r="T11" s="28">
        <v>17</v>
      </c>
      <c r="U11" s="28">
        <v>18</v>
      </c>
      <c r="V11" s="28">
        <v>19</v>
      </c>
      <c r="W11" s="28">
        <v>20</v>
      </c>
      <c r="X11" s="28">
        <v>21</v>
      </c>
      <c r="Y11" s="28">
        <v>22</v>
      </c>
      <c r="Z11" s="28">
        <v>23</v>
      </c>
      <c r="AA11" s="28">
        <v>24</v>
      </c>
      <c r="AB11" s="28">
        <v>25</v>
      </c>
      <c r="AC11" s="28">
        <v>26</v>
      </c>
      <c r="AD11" s="28">
        <v>27</v>
      </c>
      <c r="AE11" s="28">
        <v>28</v>
      </c>
      <c r="AF11" s="28" t="str">
        <f>IF(29&gt;DAY($AG$7),"",29)</f>
        <v/>
      </c>
      <c r="AG11" s="28" t="str">
        <f>+IF(DAY(AG7)&lt;30,"",30)</f>
        <v/>
      </c>
      <c r="AH11" s="29" t="str">
        <f>IF(DAY(AG7)&lt;31,"",31)</f>
        <v/>
      </c>
      <c r="AI11" s="30" t="s">
        <v>17</v>
      </c>
      <c r="AJ11" s="82"/>
      <c r="AK11" s="34"/>
    </row>
    <row r="12" spans="1:42" s="32" customFormat="1" ht="35.1" customHeight="1" x14ac:dyDescent="0.2">
      <c r="A12" s="105"/>
      <c r="B12" s="106"/>
      <c r="C12" s="107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8"/>
      <c r="AI12" s="50" t="str">
        <f>IF(SUM(C12:AG12)=0,"",SUM(C12:AG12))</f>
        <v/>
      </c>
      <c r="AJ12" s="75" t="str">
        <f>IFERROR(AI12/$AI$24,"")</f>
        <v/>
      </c>
      <c r="AK12" s="35"/>
    </row>
    <row r="13" spans="1:42" s="32" customFormat="1" ht="35.1" customHeight="1" x14ac:dyDescent="0.2">
      <c r="A13" s="90"/>
      <c r="B13" s="91"/>
      <c r="C13" s="92"/>
      <c r="D13" s="39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1"/>
      <c r="AI13" s="51" t="str">
        <f t="shared" ref="AI13:AI23" si="11">IF(SUM(C13:AG13)=0,"",SUM(C13:AG13))</f>
        <v/>
      </c>
      <c r="AJ13" s="76" t="str">
        <f t="shared" ref="AJ13:AJ23" si="12">IFERROR(AI13/$AI$24,"")</f>
        <v/>
      </c>
      <c r="AK13" s="35"/>
    </row>
    <row r="14" spans="1:42" s="32" customFormat="1" ht="35.1" customHeight="1" x14ac:dyDescent="0.2">
      <c r="A14" s="90"/>
      <c r="B14" s="91"/>
      <c r="C14" s="92"/>
      <c r="D14" s="39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1"/>
      <c r="AI14" s="51" t="str">
        <f t="shared" si="11"/>
        <v/>
      </c>
      <c r="AJ14" s="76" t="str">
        <f t="shared" si="12"/>
        <v/>
      </c>
      <c r="AK14" s="35"/>
    </row>
    <row r="15" spans="1:42" s="32" customFormat="1" ht="35.1" customHeight="1" x14ac:dyDescent="0.2">
      <c r="A15" s="90"/>
      <c r="B15" s="91"/>
      <c r="C15" s="92"/>
      <c r="D15" s="39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1"/>
      <c r="AI15" s="51" t="str">
        <f t="shared" si="11"/>
        <v/>
      </c>
      <c r="AJ15" s="76" t="str">
        <f t="shared" si="12"/>
        <v/>
      </c>
      <c r="AK15" s="35"/>
    </row>
    <row r="16" spans="1:42" s="32" customFormat="1" ht="35.1" customHeight="1" x14ac:dyDescent="0.2">
      <c r="A16" s="90"/>
      <c r="B16" s="91"/>
      <c r="C16" s="92"/>
      <c r="D16" s="39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1"/>
      <c r="AI16" s="51" t="str">
        <f t="shared" si="11"/>
        <v/>
      </c>
      <c r="AJ16" s="76" t="str">
        <f t="shared" si="12"/>
        <v/>
      </c>
      <c r="AK16" s="35"/>
    </row>
    <row r="17" spans="1:37" s="32" customFormat="1" ht="35.1" customHeight="1" x14ac:dyDescent="0.2">
      <c r="A17" s="90"/>
      <c r="B17" s="91"/>
      <c r="C17" s="92"/>
      <c r="D17" s="39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1"/>
      <c r="AI17" s="51" t="str">
        <f t="shared" si="11"/>
        <v/>
      </c>
      <c r="AJ17" s="76" t="str">
        <f t="shared" si="12"/>
        <v/>
      </c>
      <c r="AK17" s="35"/>
    </row>
    <row r="18" spans="1:37" s="32" customFormat="1" ht="35.1" customHeight="1" thickBot="1" x14ac:dyDescent="0.25">
      <c r="A18" s="93"/>
      <c r="B18" s="94"/>
      <c r="C18" s="95"/>
      <c r="D18" s="66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8"/>
      <c r="AI18" s="69" t="str">
        <f t="shared" si="11"/>
        <v/>
      </c>
      <c r="AJ18" s="77" t="str">
        <f t="shared" si="12"/>
        <v/>
      </c>
      <c r="AK18" s="35"/>
    </row>
    <row r="19" spans="1:37" s="32" customFormat="1" ht="35.1" customHeight="1" thickBot="1" x14ac:dyDescent="0.25">
      <c r="A19" s="96" t="s">
        <v>12</v>
      </c>
      <c r="B19" s="97"/>
      <c r="C19" s="98"/>
      <c r="D19" s="45" t="str">
        <f>IF(SUM(D12:D18)=0,"",SUM(D12:D18))</f>
        <v/>
      </c>
      <c r="E19" s="46" t="str">
        <f t="shared" ref="E19:AH19" si="13">IF(SUM(E12:E18)=0,"",SUM(E12:E18))</f>
        <v/>
      </c>
      <c r="F19" s="46" t="str">
        <f t="shared" si="13"/>
        <v/>
      </c>
      <c r="G19" s="46" t="str">
        <f t="shared" si="13"/>
        <v/>
      </c>
      <c r="H19" s="46" t="str">
        <f t="shared" si="13"/>
        <v/>
      </c>
      <c r="I19" s="46" t="str">
        <f t="shared" si="13"/>
        <v/>
      </c>
      <c r="J19" s="46" t="str">
        <f t="shared" si="13"/>
        <v/>
      </c>
      <c r="K19" s="46" t="str">
        <f t="shared" si="13"/>
        <v/>
      </c>
      <c r="L19" s="46" t="str">
        <f t="shared" si="13"/>
        <v/>
      </c>
      <c r="M19" s="46" t="str">
        <f t="shared" si="13"/>
        <v/>
      </c>
      <c r="N19" s="46" t="str">
        <f>IF(SUM(N12:N18)=0,"",SUM(N12:N18))</f>
        <v/>
      </c>
      <c r="O19" s="46" t="str">
        <f t="shared" si="13"/>
        <v/>
      </c>
      <c r="P19" s="46" t="str">
        <f t="shared" si="13"/>
        <v/>
      </c>
      <c r="Q19" s="46" t="str">
        <f t="shared" si="13"/>
        <v/>
      </c>
      <c r="R19" s="46" t="str">
        <f t="shared" si="13"/>
        <v/>
      </c>
      <c r="S19" s="46" t="str">
        <f t="shared" si="13"/>
        <v/>
      </c>
      <c r="T19" s="46" t="str">
        <f t="shared" si="13"/>
        <v/>
      </c>
      <c r="U19" s="46" t="str">
        <f t="shared" si="13"/>
        <v/>
      </c>
      <c r="V19" s="46" t="str">
        <f t="shared" si="13"/>
        <v/>
      </c>
      <c r="W19" s="46" t="str">
        <f t="shared" si="13"/>
        <v/>
      </c>
      <c r="X19" s="46" t="str">
        <f t="shared" si="13"/>
        <v/>
      </c>
      <c r="Y19" s="46" t="str">
        <f t="shared" si="13"/>
        <v/>
      </c>
      <c r="Z19" s="46" t="str">
        <f t="shared" si="13"/>
        <v/>
      </c>
      <c r="AA19" s="46" t="str">
        <f t="shared" si="13"/>
        <v/>
      </c>
      <c r="AB19" s="46" t="str">
        <f t="shared" si="13"/>
        <v/>
      </c>
      <c r="AC19" s="46" t="str">
        <f t="shared" si="13"/>
        <v/>
      </c>
      <c r="AD19" s="46" t="str">
        <f t="shared" si="13"/>
        <v/>
      </c>
      <c r="AE19" s="46" t="str">
        <f>IF(SUM(AE12:AE18)=0,"",SUM(AE12:AE18))</f>
        <v/>
      </c>
      <c r="AF19" s="46" t="str">
        <f t="shared" si="13"/>
        <v/>
      </c>
      <c r="AG19" s="46" t="str">
        <f t="shared" si="13"/>
        <v/>
      </c>
      <c r="AH19" s="47" t="str">
        <f t="shared" si="13"/>
        <v/>
      </c>
      <c r="AI19" s="33" t="str">
        <f>IF(SUM(AI12:AI18)=0,"",SUM(AI12:AI18))</f>
        <v/>
      </c>
      <c r="AJ19" s="80" t="str">
        <f>IFERROR(AI19/$AI$24,"")</f>
        <v/>
      </c>
      <c r="AK19" s="35"/>
    </row>
    <row r="20" spans="1:37" s="32" customFormat="1" ht="35.1" customHeight="1" x14ac:dyDescent="0.2">
      <c r="A20" s="99" t="s">
        <v>13</v>
      </c>
      <c r="B20" s="100"/>
      <c r="C20" s="101"/>
      <c r="D20" s="70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2"/>
      <c r="AI20" s="73" t="str">
        <f t="shared" si="11"/>
        <v/>
      </c>
      <c r="AJ20" s="79" t="str">
        <f t="shared" si="12"/>
        <v/>
      </c>
      <c r="AK20" s="35"/>
    </row>
    <row r="21" spans="1:37" s="32" customFormat="1" ht="35.1" customHeight="1" x14ac:dyDescent="0.2">
      <c r="A21" s="90" t="s">
        <v>14</v>
      </c>
      <c r="B21" s="91"/>
      <c r="C21" s="92"/>
      <c r="D21" s="39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1"/>
      <c r="AI21" s="51" t="str">
        <f t="shared" si="11"/>
        <v/>
      </c>
      <c r="AJ21" s="76" t="str">
        <f t="shared" si="12"/>
        <v/>
      </c>
      <c r="AK21" s="35"/>
    </row>
    <row r="22" spans="1:37" s="32" customFormat="1" ht="35.1" customHeight="1" x14ac:dyDescent="0.2">
      <c r="A22" s="90" t="s">
        <v>15</v>
      </c>
      <c r="B22" s="91"/>
      <c r="C22" s="92"/>
      <c r="D22" s="39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1"/>
      <c r="AI22" s="51" t="str">
        <f t="shared" si="11"/>
        <v/>
      </c>
      <c r="AJ22" s="76" t="str">
        <f t="shared" si="12"/>
        <v/>
      </c>
      <c r="AK22" s="35"/>
    </row>
    <row r="23" spans="1:37" s="32" customFormat="1" ht="35.1" customHeight="1" thickBot="1" x14ac:dyDescent="0.25">
      <c r="A23" s="102" t="s">
        <v>29</v>
      </c>
      <c r="B23" s="103"/>
      <c r="C23" s="104"/>
      <c r="D23" s="42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4"/>
      <c r="AI23" s="52" t="str">
        <f t="shared" si="11"/>
        <v/>
      </c>
      <c r="AJ23" s="78" t="str">
        <f t="shared" si="12"/>
        <v/>
      </c>
      <c r="AK23" s="35"/>
    </row>
    <row r="24" spans="1:37" s="32" customFormat="1" ht="35.1" customHeight="1" thickBot="1" x14ac:dyDescent="0.25">
      <c r="A24" s="96" t="s">
        <v>16</v>
      </c>
      <c r="B24" s="97"/>
      <c r="C24" s="98"/>
      <c r="D24" s="45" t="str">
        <f>IF(SUM(D19:D23)=0,"",SUM(D19:D23))</f>
        <v/>
      </c>
      <c r="E24" s="46" t="str">
        <f t="shared" ref="E24:AE24" si="14">IF(SUM(E19:E23)=0,"",SUM(E19:E23))</f>
        <v/>
      </c>
      <c r="F24" s="46" t="str">
        <f t="shared" si="14"/>
        <v/>
      </c>
      <c r="G24" s="46" t="str">
        <f t="shared" si="14"/>
        <v/>
      </c>
      <c r="H24" s="46" t="str">
        <f t="shared" si="14"/>
        <v/>
      </c>
      <c r="I24" s="46" t="str">
        <f t="shared" si="14"/>
        <v/>
      </c>
      <c r="J24" s="46" t="str">
        <f t="shared" si="14"/>
        <v/>
      </c>
      <c r="K24" s="46" t="str">
        <f t="shared" si="14"/>
        <v/>
      </c>
      <c r="L24" s="46" t="str">
        <f t="shared" si="14"/>
        <v/>
      </c>
      <c r="M24" s="46" t="str">
        <f t="shared" si="14"/>
        <v/>
      </c>
      <c r="N24" s="46" t="str">
        <f t="shared" si="14"/>
        <v/>
      </c>
      <c r="O24" s="46" t="str">
        <f t="shared" si="14"/>
        <v/>
      </c>
      <c r="P24" s="46" t="str">
        <f t="shared" si="14"/>
        <v/>
      </c>
      <c r="Q24" s="46" t="str">
        <f t="shared" si="14"/>
        <v/>
      </c>
      <c r="R24" s="46" t="str">
        <f t="shared" si="14"/>
        <v/>
      </c>
      <c r="S24" s="46" t="str">
        <f t="shared" si="14"/>
        <v/>
      </c>
      <c r="T24" s="46" t="str">
        <f t="shared" si="14"/>
        <v/>
      </c>
      <c r="U24" s="46" t="str">
        <f t="shared" si="14"/>
        <v/>
      </c>
      <c r="V24" s="46" t="str">
        <f t="shared" si="14"/>
        <v/>
      </c>
      <c r="W24" s="46" t="str">
        <f t="shared" si="14"/>
        <v/>
      </c>
      <c r="X24" s="46" t="str">
        <f t="shared" si="14"/>
        <v/>
      </c>
      <c r="Y24" s="46" t="str">
        <f t="shared" si="14"/>
        <v/>
      </c>
      <c r="Z24" s="46" t="str">
        <f t="shared" si="14"/>
        <v/>
      </c>
      <c r="AA24" s="46" t="str">
        <f t="shared" si="14"/>
        <v/>
      </c>
      <c r="AB24" s="46" t="str">
        <f t="shared" si="14"/>
        <v/>
      </c>
      <c r="AC24" s="46" t="str">
        <f t="shared" si="14"/>
        <v/>
      </c>
      <c r="AD24" s="46" t="str">
        <f t="shared" si="14"/>
        <v/>
      </c>
      <c r="AE24" s="46" t="str">
        <f t="shared" si="14"/>
        <v/>
      </c>
      <c r="AF24" s="46" t="str">
        <f>IF(SUM(AF19:AF23)=0,"",SUM(AF19:AF23))</f>
        <v/>
      </c>
      <c r="AG24" s="46" t="str">
        <f t="shared" ref="AG24" si="15">IF(SUM(AG19:AG23)=0,"",SUM(AG19:AG23))</f>
        <v/>
      </c>
      <c r="AH24" s="47" t="str">
        <f t="shared" ref="AH24" si="16">IF(SUM(AH19:AH23)=0,"",SUM(AH19:AH23))</f>
        <v/>
      </c>
      <c r="AI24" s="33" t="str">
        <f t="shared" ref="AI24:AJ24" si="17">IF(SUM(AI19:AI23)=0,"",SUM(AI19:AI23))</f>
        <v/>
      </c>
      <c r="AJ24" s="80" t="str">
        <f t="shared" si="17"/>
        <v/>
      </c>
      <c r="AK24" s="35"/>
    </row>
    <row r="25" spans="1:37" s="9" customFormat="1" ht="20.100000000000001" customHeight="1" x14ac:dyDescent="0.2">
      <c r="AJ25" s="48"/>
    </row>
    <row r="26" spans="1:37" ht="20.100000000000001" customHeight="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48"/>
    </row>
    <row r="27" spans="1:37" s="3" customFormat="1" ht="24.95" customHeight="1" x14ac:dyDescent="0.3">
      <c r="A27" s="60" t="s">
        <v>18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2"/>
      <c r="AK27" s="12"/>
    </row>
    <row r="28" spans="1:37" s="3" customFormat="1" ht="5.0999999999999996" customHeight="1" x14ac:dyDescent="0.3">
      <c r="A28" s="63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5"/>
      <c r="AK28" s="12"/>
    </row>
    <row r="29" spans="1:37" s="3" customFormat="1" ht="24.95" customHeight="1" x14ac:dyDescent="0.3">
      <c r="A29" s="58" t="s">
        <v>20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5"/>
      <c r="AK29" s="12"/>
    </row>
    <row r="30" spans="1:37" s="3" customFormat="1" ht="24.95" customHeight="1" x14ac:dyDescent="0.3">
      <c r="A30" s="58" t="s">
        <v>19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5"/>
      <c r="AK30" s="12"/>
    </row>
    <row r="31" spans="1:37" s="3" customFormat="1" ht="24.95" customHeight="1" x14ac:dyDescent="0.3">
      <c r="A31" s="58" t="s">
        <v>23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5"/>
      <c r="AK31" s="12"/>
    </row>
    <row r="32" spans="1:37" s="3" customFormat="1" ht="24.95" customHeight="1" x14ac:dyDescent="0.3">
      <c r="A32" s="58" t="s">
        <v>21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5"/>
      <c r="AK32" s="12"/>
    </row>
    <row r="33" spans="1:37" s="3" customFormat="1" ht="24.95" customHeight="1" x14ac:dyDescent="0.3">
      <c r="A33" s="58" t="s">
        <v>24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5"/>
      <c r="AK33" s="12"/>
    </row>
    <row r="34" spans="1:37" s="3" customFormat="1" ht="24.95" customHeight="1" x14ac:dyDescent="0.3">
      <c r="A34" s="58" t="s">
        <v>28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5"/>
      <c r="AK34" s="12"/>
    </row>
    <row r="35" spans="1:37" s="3" customFormat="1" ht="24.95" customHeight="1" x14ac:dyDescent="0.3">
      <c r="A35" s="58" t="s">
        <v>26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5"/>
      <c r="AK35" s="12"/>
    </row>
    <row r="36" spans="1:37" s="3" customFormat="1" ht="24.75" customHeight="1" x14ac:dyDescent="0.3">
      <c r="A36" s="58" t="s">
        <v>27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5"/>
      <c r="AK36" s="12"/>
    </row>
    <row r="37" spans="1:37" s="3" customFormat="1" ht="5.0999999999999996" customHeight="1" x14ac:dyDescent="0.3">
      <c r="A37" s="59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7"/>
      <c r="AK37" s="12"/>
    </row>
    <row r="38" spans="1:37" s="12" customFormat="1" ht="20.100000000000001" customHeight="1" x14ac:dyDescent="0.3">
      <c r="AJ38" s="11"/>
    </row>
    <row r="39" spans="1:37" s="3" customFormat="1" ht="20.100000000000001" hidden="1" customHeight="1" x14ac:dyDescent="0.3">
      <c r="AJ39" s="4"/>
      <c r="AK39" s="12"/>
    </row>
    <row r="40" spans="1:37" s="3" customFormat="1" ht="20.100000000000001" hidden="1" customHeight="1" x14ac:dyDescent="0.3">
      <c r="AJ40" s="4"/>
      <c r="AK40" s="12"/>
    </row>
    <row r="41" spans="1:37" s="3" customFormat="1" ht="20.100000000000001" hidden="1" customHeight="1" x14ac:dyDescent="0.3">
      <c r="AJ41" s="4"/>
      <c r="AK41" s="12"/>
    </row>
    <row r="42" spans="1:37" s="3" customFormat="1" ht="20.100000000000001" hidden="1" customHeight="1" x14ac:dyDescent="0.3">
      <c r="AJ42" s="4"/>
      <c r="AK42" s="12"/>
    </row>
    <row r="43" spans="1:37" s="3" customFormat="1" ht="20.100000000000001" hidden="1" customHeight="1" x14ac:dyDescent="0.3">
      <c r="AJ43" s="4"/>
      <c r="AK43" s="12"/>
    </row>
    <row r="44" spans="1:37" s="3" customFormat="1" ht="20.100000000000001" hidden="1" customHeight="1" x14ac:dyDescent="0.3">
      <c r="AJ44" s="4"/>
      <c r="AK44" s="12"/>
    </row>
    <row r="45" spans="1:37" s="3" customFormat="1" ht="20.100000000000001" hidden="1" customHeight="1" x14ac:dyDescent="0.3">
      <c r="AJ45" s="4"/>
      <c r="AK45" s="12"/>
    </row>
    <row r="46" spans="1:37" s="3" customFormat="1" ht="20.100000000000001" hidden="1" customHeight="1" x14ac:dyDescent="0.3">
      <c r="AJ46" s="4"/>
      <c r="AK46" s="12"/>
    </row>
    <row r="47" spans="1:37" s="3" customFormat="1" ht="20.100000000000001" hidden="1" customHeight="1" x14ac:dyDescent="0.3">
      <c r="AJ47" s="4"/>
      <c r="AK47" s="12"/>
    </row>
    <row r="48" spans="1:37" s="3" customFormat="1" ht="20.100000000000001" hidden="1" customHeight="1" x14ac:dyDescent="0.3">
      <c r="AJ48" s="4"/>
      <c r="AK48" s="12"/>
    </row>
    <row r="49" spans="36:37" s="3" customFormat="1" ht="20.100000000000001" hidden="1" customHeight="1" x14ac:dyDescent="0.3">
      <c r="AJ49" s="4"/>
      <c r="AK49" s="12"/>
    </row>
    <row r="50" spans="36:37" s="3" customFormat="1" ht="20.100000000000001" hidden="1" customHeight="1" x14ac:dyDescent="0.3">
      <c r="AJ50" s="4"/>
      <c r="AK50" s="12"/>
    </row>
    <row r="51" spans="36:37" s="3" customFormat="1" ht="20.100000000000001" hidden="1" customHeight="1" x14ac:dyDescent="0.3">
      <c r="AJ51" s="4"/>
      <c r="AK51" s="12"/>
    </row>
    <row r="52" spans="36:37" s="3" customFormat="1" ht="20.100000000000001" hidden="1" customHeight="1" x14ac:dyDescent="0.3">
      <c r="AJ52" s="4"/>
      <c r="AK52" s="12"/>
    </row>
    <row r="53" spans="36:37" s="3" customFormat="1" ht="20.100000000000001" hidden="1" customHeight="1" x14ac:dyDescent="0.3">
      <c r="AJ53" s="4"/>
      <c r="AK53" s="12"/>
    </row>
    <row r="54" spans="36:37" s="3" customFormat="1" ht="20.100000000000001" hidden="1" customHeight="1" x14ac:dyDescent="0.3">
      <c r="AJ54" s="4"/>
      <c r="AK54" s="12"/>
    </row>
    <row r="55" spans="36:37" s="3" customFormat="1" ht="20.100000000000001" hidden="1" customHeight="1" x14ac:dyDescent="0.3">
      <c r="AJ55" s="4"/>
      <c r="AK55" s="12"/>
    </row>
    <row r="60" spans="36:37" s="9" customFormat="1" ht="20.100000000000001" customHeight="1" x14ac:dyDescent="0.2">
      <c r="AJ60" s="48"/>
    </row>
  </sheetData>
  <mergeCells count="22">
    <mergeCell ref="A12:C12"/>
    <mergeCell ref="A13:C13"/>
    <mergeCell ref="A14:C14"/>
    <mergeCell ref="A15:C15"/>
    <mergeCell ref="A16:C16"/>
    <mergeCell ref="A17:C17"/>
    <mergeCell ref="A18:C18"/>
    <mergeCell ref="A24:C24"/>
    <mergeCell ref="A19:C19"/>
    <mergeCell ref="A20:C20"/>
    <mergeCell ref="A21:C21"/>
    <mergeCell ref="A22:C22"/>
    <mergeCell ref="A23:C23"/>
    <mergeCell ref="AJ10:AJ11"/>
    <mergeCell ref="A2:AJ2"/>
    <mergeCell ref="A3:AJ3"/>
    <mergeCell ref="AG6:AI6"/>
    <mergeCell ref="AG7:AI7"/>
    <mergeCell ref="D6:M6"/>
    <mergeCell ref="D7:M7"/>
    <mergeCell ref="A11:C11"/>
    <mergeCell ref="M4:X4"/>
  </mergeCells>
  <conditionalFormatting sqref="D10:D24">
    <cfRule type="expression" dxfId="64" priority="69">
      <formula>$D$10="SU"</formula>
    </cfRule>
    <cfRule type="expression" dxfId="63" priority="70">
      <formula>$D$10="SA"</formula>
    </cfRule>
  </conditionalFormatting>
  <conditionalFormatting sqref="E10:E24">
    <cfRule type="expression" dxfId="62" priority="68">
      <formula>$E$10="SA"</formula>
    </cfRule>
    <cfRule type="expression" dxfId="61" priority="62">
      <formula>$E$10="SU"</formula>
    </cfRule>
  </conditionalFormatting>
  <conditionalFormatting sqref="F10:F24">
    <cfRule type="expression" dxfId="60" priority="67">
      <formula>$F$10="SA"</formula>
    </cfRule>
    <cfRule type="expression" dxfId="59" priority="66">
      <formula>$F$10="SU"</formula>
    </cfRule>
  </conditionalFormatting>
  <conditionalFormatting sqref="G10:G24">
    <cfRule type="expression" dxfId="58" priority="65">
      <formula>$G$10="SA"</formula>
    </cfRule>
    <cfRule type="expression" dxfId="57" priority="63">
      <formula>$G$10="SU"</formula>
    </cfRule>
  </conditionalFormatting>
  <conditionalFormatting sqref="H10:H24">
    <cfRule type="expression" dxfId="56" priority="60">
      <formula>$H$10="SU"</formula>
    </cfRule>
    <cfRule type="expression" dxfId="55" priority="61">
      <formula>$H$10="SA"</formula>
    </cfRule>
  </conditionalFormatting>
  <conditionalFormatting sqref="I10:I24">
    <cfRule type="expression" dxfId="54" priority="59">
      <formula>$I$10="SA"</formula>
    </cfRule>
    <cfRule type="expression" dxfId="53" priority="58">
      <formula>$I$10="SU"</formula>
    </cfRule>
  </conditionalFormatting>
  <conditionalFormatting sqref="J10:J24">
    <cfRule type="expression" dxfId="52" priority="57">
      <formula>$J$10="SA"</formula>
    </cfRule>
    <cfRule type="expression" dxfId="51" priority="56">
      <formula>$J$10="SU"</formula>
    </cfRule>
  </conditionalFormatting>
  <conditionalFormatting sqref="K10:K24">
    <cfRule type="expression" dxfId="50" priority="55">
      <formula>$K$10="SA"</formula>
    </cfRule>
    <cfRule type="expression" dxfId="49" priority="54">
      <formula>$K$10="SU"</formula>
    </cfRule>
  </conditionalFormatting>
  <conditionalFormatting sqref="L10:L24">
    <cfRule type="expression" dxfId="48" priority="52">
      <formula>$L$10="SU"</formula>
    </cfRule>
    <cfRule type="expression" dxfId="47" priority="53">
      <formula>$L$10="SA"</formula>
    </cfRule>
  </conditionalFormatting>
  <conditionalFormatting sqref="M10:M24">
    <cfRule type="expression" dxfId="46" priority="51">
      <formula>$M$10="SA"</formula>
    </cfRule>
    <cfRule type="expression" dxfId="45" priority="50">
      <formula>$M$10="SU"</formula>
    </cfRule>
  </conditionalFormatting>
  <conditionalFormatting sqref="N10:N24">
    <cfRule type="expression" dxfId="44" priority="49">
      <formula>$N$10="SA"</formula>
    </cfRule>
    <cfRule type="expression" dxfId="43" priority="48">
      <formula>$N$10="SU"</formula>
    </cfRule>
  </conditionalFormatting>
  <conditionalFormatting sqref="O10:O24">
    <cfRule type="expression" dxfId="42" priority="47">
      <formula>$O$10="SA"</formula>
    </cfRule>
    <cfRule type="expression" dxfId="41" priority="46">
      <formula>$O$10="SU"</formula>
    </cfRule>
  </conditionalFormatting>
  <conditionalFormatting sqref="P10:P24">
    <cfRule type="expression" dxfId="40" priority="44">
      <formula>$P$10="SU"</formula>
    </cfRule>
    <cfRule type="expression" dxfId="39" priority="45">
      <formula>$P$10="SA"</formula>
    </cfRule>
  </conditionalFormatting>
  <conditionalFormatting sqref="Q10:Q24">
    <cfRule type="expression" dxfId="38" priority="43">
      <formula>$Q$10="SA"</formula>
    </cfRule>
    <cfRule type="expression" dxfId="37" priority="42">
      <formula>$Q$10="SU"</formula>
    </cfRule>
  </conditionalFormatting>
  <conditionalFormatting sqref="R10:R24">
    <cfRule type="expression" dxfId="36" priority="41">
      <formula>$R$10="sa"</formula>
    </cfRule>
    <cfRule type="expression" dxfId="35" priority="39">
      <formula>$R$10="su"</formula>
    </cfRule>
  </conditionalFormatting>
  <conditionalFormatting sqref="S10:S24">
    <cfRule type="expression" dxfId="34" priority="38">
      <formula>$S$10="sa"</formula>
    </cfRule>
    <cfRule type="expression" dxfId="33" priority="37">
      <formula>$S$10="su"</formula>
    </cfRule>
  </conditionalFormatting>
  <conditionalFormatting sqref="T10:T24">
    <cfRule type="expression" dxfId="32" priority="36">
      <formula>$T$10="sa"</formula>
    </cfRule>
    <cfRule type="expression" dxfId="31" priority="35">
      <formula>$T$10="su"</formula>
    </cfRule>
  </conditionalFormatting>
  <conditionalFormatting sqref="U10:U24">
    <cfRule type="expression" dxfId="30" priority="33">
      <formula>$U$10="su"</formula>
    </cfRule>
    <cfRule type="expression" dxfId="29" priority="34">
      <formula>$U$10="sa"</formula>
    </cfRule>
  </conditionalFormatting>
  <conditionalFormatting sqref="V10:V24">
    <cfRule type="expression" dxfId="28" priority="32">
      <formula>$V$10="sa"</formula>
    </cfRule>
    <cfRule type="expression" dxfId="27" priority="31">
      <formula>$V$10="su"</formula>
    </cfRule>
  </conditionalFormatting>
  <conditionalFormatting sqref="W10:W24">
    <cfRule type="expression" dxfId="26" priority="30">
      <formula>$W$10="sa"</formula>
    </cfRule>
    <cfRule type="expression" dxfId="25" priority="29">
      <formula>$W$10="su"</formula>
    </cfRule>
  </conditionalFormatting>
  <conditionalFormatting sqref="X10:X24">
    <cfRule type="expression" dxfId="24" priority="27">
      <formula>$X$10="su"</formula>
    </cfRule>
    <cfRule type="expression" dxfId="23" priority="28">
      <formula>$X$10="sa"</formula>
    </cfRule>
  </conditionalFormatting>
  <conditionalFormatting sqref="Y10:Y24">
    <cfRule type="expression" dxfId="22" priority="26">
      <formula>$Y$10="sa"</formula>
    </cfRule>
    <cfRule type="expression" dxfId="21" priority="25">
      <formula>$Y$10="su"</formula>
    </cfRule>
  </conditionalFormatting>
  <conditionalFormatting sqref="Z10:Z24">
    <cfRule type="expression" dxfId="20" priority="24">
      <formula>$Z$10="sa"</formula>
    </cfRule>
    <cfRule type="expression" dxfId="19" priority="23">
      <formula>$Z$10="su"</formula>
    </cfRule>
  </conditionalFormatting>
  <conditionalFormatting sqref="AA10:AA24">
    <cfRule type="expression" dxfId="18" priority="22">
      <formula>$AA$10="sa"</formula>
    </cfRule>
    <cfRule type="expression" dxfId="17" priority="21">
      <formula>$AA$10="su"</formula>
    </cfRule>
  </conditionalFormatting>
  <conditionalFormatting sqref="AB10:AB24">
    <cfRule type="expression" dxfId="16" priority="19">
      <formula>$AB$10="su"</formula>
    </cfRule>
    <cfRule type="expression" dxfId="15" priority="20">
      <formula>$AB$10="sa"</formula>
    </cfRule>
  </conditionalFormatting>
  <conditionalFormatting sqref="AC10:AC24">
    <cfRule type="expression" dxfId="14" priority="18">
      <formula>$AC$10="sa"</formula>
    </cfRule>
    <cfRule type="expression" dxfId="13" priority="17">
      <formula>$AC$10="su"</formula>
    </cfRule>
  </conditionalFormatting>
  <conditionalFormatting sqref="AD10:AD24">
    <cfRule type="expression" dxfId="12" priority="16">
      <formula>$AD$10="sa"</formula>
    </cfRule>
    <cfRule type="expression" dxfId="11" priority="15">
      <formula>$AD$10="su"</formula>
    </cfRule>
  </conditionalFormatting>
  <conditionalFormatting sqref="AE10:AE24">
    <cfRule type="expression" dxfId="10" priority="14">
      <formula>$AE$10="sa"</formula>
    </cfRule>
    <cfRule type="expression" dxfId="9" priority="12">
      <formula>$AE$10="su"</formula>
    </cfRule>
  </conditionalFormatting>
  <conditionalFormatting sqref="AF10:AF24">
    <cfRule type="expression" dxfId="8" priority="9">
      <formula>$AF$10="su"</formula>
    </cfRule>
    <cfRule type="expression" dxfId="7" priority="10">
      <formula>$AF$10="sa"</formula>
    </cfRule>
    <cfRule type="expression" dxfId="6" priority="7">
      <formula>$AF$10=""</formula>
    </cfRule>
  </conditionalFormatting>
  <conditionalFormatting sqref="AG10:AG24">
    <cfRule type="expression" dxfId="5" priority="6">
      <formula>$AG$10="sa"</formula>
    </cfRule>
    <cfRule type="expression" dxfId="4" priority="5">
      <formula>$AG$10="su"</formula>
    </cfRule>
    <cfRule type="expression" dxfId="3" priority="4">
      <formula>$AG$10=""</formula>
    </cfRule>
  </conditionalFormatting>
  <conditionalFormatting sqref="AH10:AH24">
    <cfRule type="expression" dxfId="2" priority="1">
      <formula>$AH$10=""</formula>
    </cfRule>
    <cfRule type="expression" dxfId="1" priority="3">
      <formula>$AH$10="sa"</formula>
    </cfRule>
    <cfRule type="expression" dxfId="0" priority="2">
      <formula>$AH$10="su"</formula>
    </cfRule>
  </conditionalFormatting>
  <pageMargins left="0.7" right="0.7" top="0.75" bottom="0.75" header="0.3" footer="0.3"/>
  <pageSetup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PARS</vt:lpstr>
      <vt:lpstr>PARS!Print_Area</vt:lpstr>
    </vt:vector>
  </TitlesOfParts>
  <Company>OCTA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Kasai</dc:creator>
  <cp:lastModifiedBy>Martin Browne</cp:lastModifiedBy>
  <cp:lastPrinted>2014-04-23T00:19:33Z</cp:lastPrinted>
  <dcterms:created xsi:type="dcterms:W3CDTF">2014-04-22T16:25:06Z</dcterms:created>
  <dcterms:modified xsi:type="dcterms:W3CDTF">2025-02-04T17:44:00Z</dcterms:modified>
</cp:coreProperties>
</file>